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ucvaudoises-my.sharepoint.com/personal/stephanie_andrzejczak_ucv_ch/Documents/Bureau/"/>
    </mc:Choice>
  </mc:AlternateContent>
  <xr:revisionPtr revIDLastSave="810" documentId="8_{88B6BC48-C6AC-4B79-9F5D-21FCF118D3B2}" xr6:coauthVersionLast="47" xr6:coauthVersionMax="47" xr10:uidLastSave="{5F347ADB-2540-462B-821D-CFC9B2808515}"/>
  <workbookProtection workbookAlgorithmName="SHA-512" workbookHashValue="FjzrGooJHSNSSCwR7X1/RSd4cfdKarn1/GFH5MbOBpEPziJnz6qlJ793SMK8PZFh03fPCqcNyH7udzZMKJQ2jA==" workbookSaltValue="/7dbHoaRj3CgFayEt3BPZg==" workbookSpinCount="100000" lockStructure="1"/>
  <bookViews>
    <workbookView xWindow="-120" yWindow="-120" windowWidth="29040" windowHeight="15840" xr2:uid="{46B81E94-78D3-4A19-8904-32722A0E5D2F}"/>
  </bookViews>
  <sheets>
    <sheet name="Introduction" sheetId="1" r:id="rId1"/>
    <sheet name="Questionnaire" sheetId="2" r:id="rId2"/>
    <sheet name="Résultats" sheetId="5" r:id="rId3"/>
    <sheet name="Ressources" sheetId="4" r:id="rId4"/>
    <sheet name="Feuil3"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3" l="1"/>
  <c r="G58" i="3"/>
  <c r="G59" i="3"/>
  <c r="G56" i="3"/>
  <c r="G51" i="3"/>
  <c r="G52" i="3"/>
  <c r="G53" i="3"/>
  <c r="G54" i="3"/>
  <c r="G50" i="3"/>
  <c r="G55" i="3" s="1"/>
  <c r="C7" i="5" s="1"/>
  <c r="G45" i="3"/>
  <c r="G46" i="3"/>
  <c r="G47" i="3"/>
  <c r="G48" i="3"/>
  <c r="G44" i="3"/>
  <c r="G24" i="3"/>
  <c r="G25" i="3"/>
  <c r="G26" i="3"/>
  <c r="G27" i="3"/>
  <c r="G28" i="3"/>
  <c r="G29" i="3"/>
  <c r="G43" i="3" s="1"/>
  <c r="C5" i="5" s="1"/>
  <c r="G30" i="3"/>
  <c r="G31" i="3"/>
  <c r="G32" i="3"/>
  <c r="G33" i="3"/>
  <c r="G34" i="3"/>
  <c r="G35" i="3"/>
  <c r="G36" i="3"/>
  <c r="G37" i="3"/>
  <c r="G38" i="3"/>
  <c r="G39" i="3"/>
  <c r="G40" i="3"/>
  <c r="G41" i="3"/>
  <c r="G42" i="3"/>
  <c r="G23" i="3"/>
  <c r="G11" i="3"/>
  <c r="G12" i="3"/>
  <c r="G13" i="3"/>
  <c r="G14" i="3"/>
  <c r="G15" i="3"/>
  <c r="G16" i="3"/>
  <c r="G22" i="3" s="1"/>
  <c r="C4" i="5" s="1"/>
  <c r="G17" i="3"/>
  <c r="G18" i="3"/>
  <c r="G19" i="3"/>
  <c r="G20" i="3"/>
  <c r="G21" i="3"/>
  <c r="G10" i="3"/>
  <c r="G4" i="3"/>
  <c r="G5" i="3"/>
  <c r="G6" i="3"/>
  <c r="G7" i="3"/>
  <c r="G8" i="3"/>
  <c r="G3" i="3"/>
  <c r="G9" i="3" s="1"/>
  <c r="C3" i="5" s="1"/>
  <c r="G60" i="3"/>
  <c r="C8" i="5" s="1"/>
  <c r="F59" i="3"/>
  <c r="H59" i="3" s="1"/>
  <c r="F4" i="3"/>
  <c r="H4" i="3" s="1"/>
  <c r="F5" i="3"/>
  <c r="H5" i="3" s="1"/>
  <c r="F57" i="3"/>
  <c r="H57" i="3" s="1"/>
  <c r="F58" i="3"/>
  <c r="H58" i="3" s="1"/>
  <c r="F46" i="3"/>
  <c r="H46" i="3" s="1"/>
  <c r="F47" i="3"/>
  <c r="H47" i="3" s="1"/>
  <c r="F48" i="3"/>
  <c r="H48" i="3" s="1"/>
  <c r="F49" i="3"/>
  <c r="F50" i="3"/>
  <c r="F51" i="3"/>
  <c r="H51" i="3" s="1"/>
  <c r="F52" i="3"/>
  <c r="H52" i="3" s="1"/>
  <c r="F53" i="3"/>
  <c r="H53" i="3" s="1"/>
  <c r="F54" i="3"/>
  <c r="H54" i="3" s="1"/>
  <c r="F55" i="3"/>
  <c r="F56" i="3"/>
  <c r="H56" i="3" s="1"/>
  <c r="F45" i="3"/>
  <c r="H45" i="3" s="1"/>
  <c r="G49" i="3"/>
  <c r="C6" i="5" s="1"/>
  <c r="F44" i="3"/>
  <c r="H44" i="3" s="1"/>
  <c r="F6" i="3"/>
  <c r="H6" i="3" s="1"/>
  <c r="F7" i="3"/>
  <c r="H7" i="3" s="1"/>
  <c r="F8" i="3"/>
  <c r="H8" i="3" s="1"/>
  <c r="F10" i="3"/>
  <c r="F11" i="3"/>
  <c r="H11" i="3" s="1"/>
  <c r="F12" i="3"/>
  <c r="H12" i="3" s="1"/>
  <c r="F13" i="3"/>
  <c r="H13" i="3" s="1"/>
  <c r="F14" i="3"/>
  <c r="H14" i="3" s="1"/>
  <c r="F15" i="3"/>
  <c r="H15" i="3" s="1"/>
  <c r="F16" i="3"/>
  <c r="H16" i="3" s="1"/>
  <c r="F17" i="3"/>
  <c r="H17" i="3" s="1"/>
  <c r="F18" i="3"/>
  <c r="F19" i="3"/>
  <c r="H19" i="3" s="1"/>
  <c r="F20" i="3"/>
  <c r="H20" i="3" s="1"/>
  <c r="F21" i="3"/>
  <c r="H21" i="3" s="1"/>
  <c r="F23" i="3"/>
  <c r="H23" i="3" s="1"/>
  <c r="F24" i="3"/>
  <c r="H24" i="3" s="1"/>
  <c r="F25" i="3"/>
  <c r="H25" i="3" s="1"/>
  <c r="F26" i="3"/>
  <c r="H26" i="3" s="1"/>
  <c r="F27" i="3"/>
  <c r="H27" i="3" s="1"/>
  <c r="F28" i="3"/>
  <c r="F29" i="3"/>
  <c r="F30" i="3"/>
  <c r="H30" i="3" s="1"/>
  <c r="F31" i="3"/>
  <c r="F32" i="3"/>
  <c r="H32" i="3" s="1"/>
  <c r="F33" i="3"/>
  <c r="H33" i="3" s="1"/>
  <c r="F34" i="3"/>
  <c r="H34" i="3" s="1"/>
  <c r="F35" i="3"/>
  <c r="H35" i="3" s="1"/>
  <c r="F36" i="3"/>
  <c r="F37" i="3"/>
  <c r="F38" i="3"/>
  <c r="H38" i="3" s="1"/>
  <c r="F39" i="3"/>
  <c r="F40" i="3"/>
  <c r="H40" i="3" s="1"/>
  <c r="F41" i="3"/>
  <c r="H41" i="3" s="1"/>
  <c r="F42" i="3"/>
  <c r="H42" i="3" s="1"/>
  <c r="F3" i="3"/>
  <c r="H50" i="3" l="1"/>
  <c r="H55" i="3" s="1"/>
  <c r="H31" i="3"/>
  <c r="H36" i="3"/>
  <c r="H28" i="3"/>
  <c r="H39" i="3"/>
  <c r="H37" i="3"/>
  <c r="H29" i="3"/>
  <c r="H18" i="3"/>
  <c r="H10" i="3"/>
  <c r="H3" i="3"/>
  <c r="H9" i="3" s="1"/>
  <c r="H60" i="3"/>
  <c r="H49" i="3"/>
  <c r="H43" i="3" l="1"/>
  <c r="D5" i="5" s="1"/>
  <c r="E5" i="5" s="1"/>
  <c r="H22" i="3"/>
  <c r="D4" i="5" s="1"/>
  <c r="E4" i="5" s="1"/>
  <c r="K12" i="3"/>
  <c r="D8" i="5"/>
  <c r="E8" i="5" s="1"/>
  <c r="K11" i="3"/>
  <c r="D7" i="5"/>
  <c r="E7" i="5" s="1"/>
  <c r="K10" i="3"/>
  <c r="D6" i="5"/>
  <c r="E6" i="5" s="1"/>
  <c r="K7" i="3"/>
  <c r="D3" i="5"/>
  <c r="E3" i="5" s="1"/>
  <c r="K9" i="3" l="1"/>
  <c r="K8" i="3"/>
</calcChain>
</file>

<file path=xl/sharedStrings.xml><?xml version="1.0" encoding="utf-8"?>
<sst xmlns="http://schemas.openxmlformats.org/spreadsheetml/2006/main" count="186" uniqueCount="139">
  <si>
    <t>Outil d'auto-évaluation de la cybersécurité</t>
  </si>
  <si>
    <t>IMPORTANT</t>
  </si>
  <si>
    <t>Public cible</t>
  </si>
  <si>
    <t>Elus municipaux du canton de Vaud</t>
  </si>
  <si>
    <t>Organisation</t>
  </si>
  <si>
    <t>Votre commune a désigné une personne responsable de l'informatique</t>
  </si>
  <si>
    <t>Critère</t>
  </si>
  <si>
    <t>Réponse</t>
  </si>
  <si>
    <t>Remarques</t>
  </si>
  <si>
    <t>Votre commune a définit les processus clés qu'elle souhaite protéger en priorité.</t>
  </si>
  <si>
    <t>Votre commune a définit les données qu'elle souhaite protéger en prioriter.</t>
  </si>
  <si>
    <t>Identifier</t>
  </si>
  <si>
    <t>Votre commune a identifié les risques liés à la cybersécurité.</t>
  </si>
  <si>
    <t>Votre commune a intégré les risque liés à la cybersécurité dans son processus de gestion des risques</t>
  </si>
  <si>
    <t>Votre commune dispose d'une cartographie de ses données.</t>
  </si>
  <si>
    <t>Votre commune a réalisé un inventaire des prestataires informatiques avec lesquels elle collabore.</t>
  </si>
  <si>
    <t>Votre commune a réalisé un inventaire des logiciels et licences qu'elle utilise dans ses activités</t>
  </si>
  <si>
    <t>Votre commune reste informée sur les dernières menaces en lien avec la cybersécurité</t>
  </si>
  <si>
    <t>Votre commune a réalisé un inventaire de ses équipements informatiques.</t>
  </si>
  <si>
    <t>Les employés, les élus et les prestataires externes connaissent leurs rôles en matière de cybersécurité.</t>
  </si>
  <si>
    <t>Votre commune a mis en place une stratégie pour la cybersécurité.</t>
  </si>
  <si>
    <t>Protéger</t>
  </si>
  <si>
    <t>Pour se connecter à distance aux réseaux de votre commune, l'utilisation d'un VPN est nécessaire.</t>
  </si>
  <si>
    <t>L'accès aux boites mail de votre personnel et vos élus est protégé par une authentification forte (2-facteurs)</t>
  </si>
  <si>
    <t>Votre commune a classifié ses données selon leurs niveaux de confidentialité</t>
  </si>
  <si>
    <t>Votre commune recourt à l'utilisation de gestionnaire de mots de passe pour sécuriser ses accès.</t>
  </si>
  <si>
    <t>Votre commune travaille selon le principe du "Need-To-Know" (voir définition)</t>
  </si>
  <si>
    <t>Votre commune a investit dans l'achat d'un logiciel antivirus</t>
  </si>
  <si>
    <t>Votre architecture réseau fonctionne selon le principe "Zero-Trust".</t>
  </si>
  <si>
    <t>Votre commune procède régulièrement à des sauvegardes de données</t>
  </si>
  <si>
    <t>Votre commune procède régulièrement à des tests de restauration de données</t>
  </si>
  <si>
    <t>Les droit des utilisateurs sont limité au minimum pour réduire le risque d'erreur.</t>
  </si>
  <si>
    <t>Votre commune a réalisé un audit avec un prestataire externe indépendant.</t>
  </si>
  <si>
    <t>Votre commune fait appel à un prestataire crédible pour l'hébergement de son site internet.</t>
  </si>
  <si>
    <t>Votre site intérnet est régulièrement mis-à-jour.</t>
  </si>
  <si>
    <t>Les infrastructures connectées (caméra, panneaux électoniques d'information) sont protégées par des mots de passe fort</t>
  </si>
  <si>
    <t>Votre commune a convenu des exigences de sécurité avec ses fournisseurs d'infrastructures connectées</t>
  </si>
  <si>
    <t>Votre commune fait usage d'un pare-feu  pour protéger son réseau de l'extérieur.</t>
  </si>
  <si>
    <t>Votre commune procède à des mise-à-jours régulière sur l'ensemble de son infrastructure informatique et de ses logiciels.</t>
  </si>
  <si>
    <t>Votre commune a négocié avec ses prestataires informatique des exigences de cybersécurité sur la base de normes reconnues. (Norme minimale TIC, NIST, ISO 27001,…)</t>
  </si>
  <si>
    <t>Votre commune utilise un logiciel anti-spam</t>
  </si>
  <si>
    <t>Votre commune forme régulièrement ses collaborateurs et les élus à la problématique de la cybersécurité. (Phishing, fraude, utilisation correcte des outils informatique, etc.)</t>
  </si>
  <si>
    <t>Votre commune a mis en place une charte informatique à destination des collaborateurs et des élus</t>
  </si>
  <si>
    <t>Détecter</t>
  </si>
  <si>
    <t>Votre commune enregistre les opérations effectuées sur son réseau au moyen de logs</t>
  </si>
  <si>
    <t>Votre commune utilise un filtre DNS.</t>
  </si>
  <si>
    <t>Votre commune dispose de moyens techniques pour détecter les incidents de cybersécurité.</t>
  </si>
  <si>
    <t>Les évènements identifiés sont analysés et répertoriés</t>
  </si>
  <si>
    <t>Votre commune procède régulièrement à des tests de sécurité pour identifier les vulnérabilités</t>
  </si>
  <si>
    <t>Les incidents sont communiqué aux autorités cantonales et fédérales.</t>
  </si>
  <si>
    <t>Répondre</t>
  </si>
  <si>
    <t>Votre commune a mis en place des procédures de réaction d'urgence</t>
  </si>
  <si>
    <t>Votre commune dispose d'une liste de personnes à contacter en cas d'urgence.</t>
  </si>
  <si>
    <t>Votre commune a prévu un plan de continuité des activités</t>
  </si>
  <si>
    <t>Votre commune a mis en place un plan de communication de crise.</t>
  </si>
  <si>
    <t>Votre commune a négocié avec ses prestataires informatique un accord de niveau de service pour la cybersécurité (En cas d'urgence le prestataire est-il joignable?)</t>
  </si>
  <si>
    <t>Rétablir</t>
  </si>
  <si>
    <t>Votre commune est en mesure de rétablir son système d'information en cas d'incident</t>
  </si>
  <si>
    <t>Ressources</t>
  </si>
  <si>
    <t>Documentation</t>
  </si>
  <si>
    <t>URL</t>
  </si>
  <si>
    <t>Norme minimale sur les TIC</t>
  </si>
  <si>
    <t>Confédération Suisse</t>
  </si>
  <si>
    <t>Lien</t>
  </si>
  <si>
    <t>Prévenir les cybercrimes, Guide à destination des communes</t>
  </si>
  <si>
    <t>NEDIK / UCV</t>
  </si>
  <si>
    <t>Conseil en cas de cyberattaques</t>
  </si>
  <si>
    <t>Canton de Vaud</t>
  </si>
  <si>
    <t>Aide-mémoire des premières mesures à prendre en cas d’attaque informatique</t>
  </si>
  <si>
    <t>Canton de Vaud / UCV</t>
  </si>
  <si>
    <t>Cybersafe / UCV</t>
  </si>
  <si>
    <t>Cadre pour l'amélioration de la Cybersécurité des infrastructures critiques</t>
  </si>
  <si>
    <t>NIST</t>
  </si>
  <si>
    <t xml:space="preserve">Conditions générales pour les prestations TIC </t>
  </si>
  <si>
    <t>Administration numérique Suisse</t>
  </si>
  <si>
    <t>Cybersécurité Vaud</t>
  </si>
  <si>
    <t>Ransomware Risk Management: A Cybersecurity Framework Profile (En Anglais)</t>
  </si>
  <si>
    <t>Outils d'auto-évaluation</t>
  </si>
  <si>
    <t>Norme minimale sur les TIC - Outil d'auto-évaluation</t>
  </si>
  <si>
    <t>Si001 - Protection informatique de base dans l'administration fédérale</t>
  </si>
  <si>
    <t>Si001 - Hi01 - Mise en œuvre des mesures de protection informatique de base dans l'administration fédérale</t>
  </si>
  <si>
    <t>Poids</t>
  </si>
  <si>
    <t xml:space="preserve">Fonctionnement </t>
  </si>
  <si>
    <t>Les incidents sont analysés pour en évaluer l'impact sur les parties prenantes</t>
  </si>
  <si>
    <t>Votre commune apprend de l'incident</t>
  </si>
  <si>
    <t>Votre commune communique sur les mesures prises pour prévenir ce type d'incident dans le futur</t>
  </si>
  <si>
    <t>Votre commune a négocié avec ses prestataires informatiques des exigences de cybersécurité sur la base de normes reconnues. (Norme minimale TIC, NIST, ISO 27001,…)</t>
  </si>
  <si>
    <t>Les incidents sont communiqués aux autorités cantonales et fédérales.</t>
  </si>
  <si>
    <t>Le responsable informatique a reçu une formation adéquate.</t>
  </si>
  <si>
    <t>Le responsable informatique a rejoint un réseau inter-communal sur la thématique.</t>
  </si>
  <si>
    <t>Votre commune a un budget dédié à l'informatique.</t>
  </si>
  <si>
    <t>Récupérer</t>
  </si>
  <si>
    <t>Les parties prenantes impactées sont informées.</t>
  </si>
  <si>
    <t>Le responsable informatique a rejoint un réseau intercommunal sur cette thématique.</t>
  </si>
  <si>
    <t>Evaluation</t>
  </si>
  <si>
    <t>Thématique</t>
  </si>
  <si>
    <t>Points Totaux</t>
  </si>
  <si>
    <t>Points obtenu</t>
  </si>
  <si>
    <t>Votre commune a défini les processus qu'elle souhaite protéger en priorité.</t>
  </si>
  <si>
    <t>Votre commune a défini les données qu'elle souhaite protéger en priorité.</t>
  </si>
  <si>
    <t>Votre commune a classifié ses données selon leurs niveaux de confidentialité.</t>
  </si>
  <si>
    <t>Auteur</t>
  </si>
  <si>
    <t>Dans le cadre du travail de Master de Stéphane Müller étudiant la thématique de la cybersécurité des communes vaudoises, un outil d’auto-évaluation a été mis en place. Ce dernier a pour but de permettre aux élus municipaux d’aborder cette problématique et de se poser les bonnes questions dans l’objectif de mettre en place une politique en ce domaine. Dans le présent document, le masculin est utilisé dans le seul but d’alléger le texte.</t>
  </si>
  <si>
    <t>La cybersécurité n’est pas une thématique qui s’improvise. Il est recommandé de faire appel à un prestataire spécialisé qui mènera un audit spécifique de l’état de maturité de la commune en matière de cybersécurité et pourra établir avec les responsables communaux une liste personnalisée de mesures à prendre.</t>
  </si>
  <si>
    <t>L'outil d'auto-évaluation présente des affirmations concernant votre commune. Si une affirmation vous semble vraie, sélectionnez VRAI dans le menu déroulant, si elle vous semble fausse, sélectionnez FAUX.</t>
  </si>
  <si>
    <t>Chaque mesure a un poids différent dans l'évaluation de la maturité de la commune en matière de cybersécurité. En effet, certaines mesures techniques ou organisationnelles ont un impact plus important que d'autres.</t>
  </si>
  <si>
    <t>L'évaluation s'effectue sur le modèle que l'on trouve habituellement dans le système éducatif vaudois. Les notes vont de 1 à 6 et sont calculées selon la formule : (point obtenus x  5/points totaux) + 1. L'onglet résultat vous donne un aperçu de l'évaluation avec une représentation graphique des résultats.</t>
  </si>
  <si>
    <t>Cet outil souhaite également permettre aux élus municipaux de pouvoir accéder depuis un seul endroit à divers outils d'auto-évaluation existants créés par des organismes reconnus, ainsi qu'à de la documentation sur les mesures à mettre en place pour améliorer la cybersécurité.</t>
  </si>
  <si>
    <t xml:space="preserve">Cette section regroupe un ensemble de ressources librement disponibles en ligne qui vous permettront d'approfondir la thématique et permettront à votre commune d'effectuer diverses analyses pour évaluer votre maturité au niveau de la cybersécurité. </t>
  </si>
  <si>
    <t>Votre commune a désigné une personne responsable de l'informatique.</t>
  </si>
  <si>
    <t>Votre commune a intégré les risques liés à la cybersécurité dans son processus de gestion des risques.</t>
  </si>
  <si>
    <t>Votre commune a réalisé un inventaire des logiciels et licences qu'elle utilise dans ses activités.</t>
  </si>
  <si>
    <t>Votre commune reste informée sur les dernières menaces en lien avec la cybersécurité.</t>
  </si>
  <si>
    <t>Votre commune enregistre les opérations effectuées sur son réseau au moyen de logs.</t>
  </si>
  <si>
    <t>Les employés, les élus et les prestataires externes connaissent leur rôle en matière de cybersécurité.</t>
  </si>
  <si>
    <t>Votre commune forme régulièrement ses collaborateurs et les élus à la problématique de la cybersécurité. (Phishing, fraude, utilisation correcte des outils informatique, etc.).</t>
  </si>
  <si>
    <t>Votre commune a mis en place une charte informatique à destination des collaborateurs et des élus.</t>
  </si>
  <si>
    <t>Votre commune fait usage d'un pare-feu pour protéger son réseau de l'extérieur.</t>
  </si>
  <si>
    <t>L'accès aux boites mails de votre personnel et de vos élus est protégé par une authentification forte (2-facteurs).</t>
  </si>
  <si>
    <t>Votre commune travaille selon le principe du "Need-To-Know" (voir définition).</t>
  </si>
  <si>
    <t>Votre commune recourt à l'utilisation de gestionnaires de mots de passe pour sécuriser ses accès.</t>
  </si>
  <si>
    <t>Votre commune procède à des mises à jour régulières sur l'ensemble de son infrastructure informatique et de ses logiciels.</t>
  </si>
  <si>
    <t>Votre commune a investi dans l'achat d'un logiciel antivirus.</t>
  </si>
  <si>
    <t>Votre commune procède régulièrement à des sauvegardes de données.</t>
  </si>
  <si>
    <t>Votre commune procède régulièrement à des tests de restauration de données.</t>
  </si>
  <si>
    <t>Les droits des utilisateurs sont limités au minimum pour réduire le risque d'erreur.</t>
  </si>
  <si>
    <t>Votre site internet est régulièrement mis à jour.</t>
  </si>
  <si>
    <t>Les infrastructures connectées (caméras, panneaux électroniques d'information) sont protégées par des mots de passe forts.</t>
  </si>
  <si>
    <t>Votre commune a convenu des exigences de sécurité avec ses fournisseurs d'infrastructures connectées.</t>
  </si>
  <si>
    <t>Votre commune utilise un logiciel anti-spam.</t>
  </si>
  <si>
    <t>Les évènements identifiés sont analysés et répertoriés.</t>
  </si>
  <si>
    <t>Les incidents sont analysés pour en évaluer l'impact sur les parties prenantes.</t>
  </si>
  <si>
    <t>Votre commune procède régulièrement à des tests de sécurité pour identifier les vulnérabilités.</t>
  </si>
  <si>
    <t>Votre commune a mis en place des procédures de réaction d'urgence.</t>
  </si>
  <si>
    <t>Votre commune a négocié avec ses prestataires informatiques un accord de niveau de service pour la cybersécurité (En cas d'urgence le prestataire est-il joignable ?).</t>
  </si>
  <si>
    <t>Votre commune a prévu un plan de continuité des activités.</t>
  </si>
  <si>
    <t>Votre commune est en mesure de rétablir son système d'information en cas d'incident.</t>
  </si>
  <si>
    <t>Votre commune apprend de l'incident.</t>
  </si>
  <si>
    <t>Votre commune communique sur les mesures prises pour prévenir ce type d'incident dans le futur.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</si>
</sst>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11"/>
      <color rgb="FF000000"/>
      <name val="Calibri"/>
      <family val="2"/>
      <scheme val="minor"/>
    </font>
    <font>
      <sz val="10"/>
      <color rgb="FF000000"/>
      <name val="Calibri"/>
      <family val="2"/>
    </font>
    <font>
      <b/>
      <sz val="11"/>
      <color theme="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rgb="FFBFBFB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0" xfId="0" applyFont="1" applyFill="1"/>
    <xf numFmtId="0" fontId="2" fillId="3" borderId="0" xfId="0" applyFont="1" applyFill="1" applyAlignment="1">
      <alignment horizontal="justify" vertical="center"/>
    </xf>
    <xf numFmtId="0" fontId="0" fillId="0" borderId="1" xfId="0" applyBorder="1"/>
    <xf numFmtId="0" fontId="0" fillId="0" borderId="1" xfId="0" applyBorder="1" applyAlignment="1">
      <alignment wrapText="1"/>
    </xf>
    <xf numFmtId="0" fontId="3" fillId="0" borderId="1" xfId="1" applyBorder="1"/>
    <xf numFmtId="0" fontId="0" fillId="0" borderId="2" xfId="0" applyBorder="1" applyAlignment="1">
      <alignment wrapText="1"/>
    </xf>
    <xf numFmtId="0" fontId="4" fillId="0" borderId="1" xfId="0" applyFont="1" applyBorder="1" applyAlignment="1">
      <alignment vertical="center" wrapText="1"/>
    </xf>
    <xf numFmtId="0" fontId="1" fillId="5" borderId="0" xfId="0" applyFont="1" applyFill="1"/>
    <xf numFmtId="0" fontId="1" fillId="2" borderId="1" xfId="0" applyFont="1" applyFill="1" applyBorder="1"/>
    <xf numFmtId="2" fontId="0" fillId="0" borderId="1" xfId="0" applyNumberFormat="1" applyBorder="1"/>
    <xf numFmtId="0" fontId="5" fillId="6" borderId="0" xfId="0" applyFont="1" applyFill="1" applyAlignment="1">
      <alignment horizontal="justify"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pplyProtection="1">
      <alignment vertical="center"/>
      <protection locked="0"/>
    </xf>
    <xf numFmtId="0" fontId="0" fillId="0" borderId="0" xfId="0" applyAlignment="1">
      <alignment vertical="center"/>
    </xf>
    <xf numFmtId="0" fontId="0" fillId="0" borderId="1" xfId="0" applyBorder="1" applyAlignment="1" applyProtection="1">
      <alignment horizontal="left" vertical="center" wrapText="1"/>
      <protection locked="0"/>
    </xf>
    <xf numFmtId="0" fontId="0" fillId="0" borderId="0" xfId="0"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2" borderId="1" xfId="0" applyFill="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03101323952758"/>
          <c:y val="6.947553640996669E-2"/>
          <c:w val="0.5265483930691236"/>
          <c:h val="0.85357508562550755"/>
        </c:manualLayout>
      </c:layout>
      <c:radarChart>
        <c:radarStyle val="marker"/>
        <c:varyColors val="0"/>
        <c:ser>
          <c:idx val="0"/>
          <c:order val="0"/>
          <c:spPr>
            <a:ln w="28575" cap="rnd">
              <a:solidFill>
                <a:schemeClr val="accent2"/>
              </a:solidFill>
              <a:round/>
            </a:ln>
            <a:effectLst/>
          </c:spPr>
          <c:marker>
            <c:symbol val="none"/>
          </c:marker>
          <c:cat>
            <c:strRef>
              <c:f>Feuil3!$J$7:$J$12</c:f>
              <c:strCache>
                <c:ptCount val="6"/>
                <c:pt idx="0">
                  <c:v>Organisation</c:v>
                </c:pt>
                <c:pt idx="1">
                  <c:v>Identifier</c:v>
                </c:pt>
                <c:pt idx="2">
                  <c:v>Protéger</c:v>
                </c:pt>
                <c:pt idx="3">
                  <c:v>Détecter</c:v>
                </c:pt>
                <c:pt idx="4">
                  <c:v>Répondre</c:v>
                </c:pt>
                <c:pt idx="5">
                  <c:v>Rétablir</c:v>
                </c:pt>
              </c:strCache>
            </c:strRef>
          </c:cat>
          <c:val>
            <c:numRef>
              <c:f>Feuil3!$K$7:$K$12</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1AAC-4F4B-86C5-C9F88DA9C9BB}"/>
            </c:ext>
          </c:extLst>
        </c:ser>
        <c:dLbls>
          <c:showLegendKey val="0"/>
          <c:showVal val="0"/>
          <c:showCatName val="0"/>
          <c:showSerName val="0"/>
          <c:showPercent val="0"/>
          <c:showBubbleSize val="0"/>
        </c:dLbls>
        <c:axId val="1652205280"/>
        <c:axId val="344113408"/>
      </c:radarChart>
      <c:catAx>
        <c:axId val="165220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4113408"/>
        <c:crosses val="autoZero"/>
        <c:auto val="1"/>
        <c:lblAlgn val="ctr"/>
        <c:lblOffset val="100"/>
        <c:noMultiLvlLbl val="0"/>
      </c:catAx>
      <c:valAx>
        <c:axId val="344113408"/>
        <c:scaling>
          <c:orientation val="minMax"/>
          <c:max val="6"/>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2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52205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68580</xdr:colOff>
      <xdr:row>1</xdr:row>
      <xdr:rowOff>22860</xdr:rowOff>
    </xdr:from>
    <xdr:to>
      <xdr:col>12</xdr:col>
      <xdr:colOff>30480</xdr:colOff>
      <xdr:row>19</xdr:row>
      <xdr:rowOff>129540</xdr:rowOff>
    </xdr:to>
    <xdr:graphicFrame macro="">
      <xdr:nvGraphicFramePr>
        <xdr:cNvPr id="2" name="Graphique 1">
          <a:extLst>
            <a:ext uri="{FF2B5EF4-FFF2-40B4-BE49-F238E27FC236}">
              <a16:creationId xmlns:a16="http://schemas.microsoft.com/office/drawing/2014/main" id="{324584FA-3207-A225-B641-B51019ECB2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s://nvlpubs.nist.gov/nistpubs/ir/2022/NIST.IR.8374.pdf" TargetMode="External"/><Relationship Id="rId3" Type="http://schemas.openxmlformats.org/officeDocument/2006/relationships/hyperlink" Target="https://www.ucv.ch/fileadmin/documents/pdf/Th%C3%A8mes/04-Securite/Cybersecurite/VD-conseils-cyberattaque_FLYER.pdf" TargetMode="External"/><Relationship Id="rId7" Type="http://schemas.openxmlformats.org/officeDocument/2006/relationships/hyperlink" Target="https://www.vd.ch/fileadmin/user_upload/organisation/dinf/dsi/ussi/vd_secure/" TargetMode="External"/><Relationship Id="rId2" Type="http://schemas.openxmlformats.org/officeDocument/2006/relationships/hyperlink" Target="https://www.ucv.ch/fileadmin/documents/pdf/Th%C3%A8mes/04-Securite/Cybersecurite-Guide-communes-NEDIK_GUI.pdf" TargetMode="External"/><Relationship Id="rId1" Type="http://schemas.openxmlformats.org/officeDocument/2006/relationships/hyperlink" Target="https://www.bwl.admin.ch/dam/bwl/fr/dokumente/themen/ikt/broschuere_minimalstandard.pdf.download.pdf/IKT_FR_2018_Web.pdf" TargetMode="External"/><Relationship Id="rId6" Type="http://schemas.openxmlformats.org/officeDocument/2006/relationships/hyperlink" Target="https://www.administration-numerique-suisse.ch/fr/mise-en-oeuvre/programme-de-travail-TIC-CSI/conditions-generales-pour-les-prestations-TIC" TargetMode="External"/><Relationship Id="rId11" Type="http://schemas.openxmlformats.org/officeDocument/2006/relationships/hyperlink" Target="https://www.ncsc.admin.ch/dam/ncsc/fr/dokumente/dokumentation/vorgaben/sicherheit/si001/Si001-Hi01-IT-Grundschutz_Umsetzung_V5-f.xlsx.download.xlsx/Si001-Hi01-IT-Grundschutz_Umsetzung_V5-f.xlsx" TargetMode="External"/><Relationship Id="rId5" Type="http://schemas.openxmlformats.org/officeDocument/2006/relationships/hyperlink" Target="https://nvlpubs.nist.gov/nistpubs/ir/2022/NIST.IR.8374.pdf" TargetMode="External"/><Relationship Id="rId10" Type="http://schemas.openxmlformats.org/officeDocument/2006/relationships/hyperlink" Target="https://www.ncsc.admin.ch/dam/ncsc/fr/dokumente/dokumentation/vorgaben/sicherheit/si001/Si001-IT-Grundschutz-V5-0-f.pdf.download.pdf/Si001-IT-Grundschutz-V5-0-f.pdf" TargetMode="External"/><Relationship Id="rId4" Type="http://schemas.openxmlformats.org/officeDocument/2006/relationships/hyperlink" Target="https://www.ucv.ch/fileadmin/documents/pdf/Th%C3%A8mes/04-Securite/Cyber-safe-plan-continuite_MEMO.pdf" TargetMode="External"/><Relationship Id="rId9" Type="http://schemas.openxmlformats.org/officeDocument/2006/relationships/hyperlink" Target="https://www.bwl.admin.ch/dam/bwl/fr/dokumente/themen/ikt/excelblatt_minimalstandard.xlsx.download.xlsx/Norme.minimale.TIC-Outil.d.evaluation-2018-kor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7026-38C1-42F3-8EAA-F896307E95CA}">
  <sheetPr>
    <pageSetUpPr fitToPage="1"/>
  </sheetPr>
  <dimension ref="B2:F7"/>
  <sheetViews>
    <sheetView showGridLines="0" showRowColHeaders="0" tabSelected="1" zoomScaleNormal="100" workbookViewId="0">
      <selection activeCell="F7" sqref="F7"/>
    </sheetView>
  </sheetViews>
  <sheetFormatPr baseColWidth="10" defaultRowHeight="15" x14ac:dyDescent="0.25"/>
  <cols>
    <col min="1" max="1" width="5.28515625" customWidth="1"/>
    <col min="2" max="2" width="45.85546875" customWidth="1"/>
    <col min="4" max="4" width="43.28515625" customWidth="1"/>
    <col min="5" max="5" width="4.140625" customWidth="1"/>
    <col min="6" max="6" width="41.7109375" customWidth="1"/>
  </cols>
  <sheetData>
    <row r="2" spans="2:6" x14ac:dyDescent="0.25">
      <c r="B2" s="1" t="s">
        <v>0</v>
      </c>
      <c r="D2" s="1" t="s">
        <v>82</v>
      </c>
      <c r="F2" s="1" t="s">
        <v>58</v>
      </c>
    </row>
    <row r="3" spans="2:6" ht="114.75" x14ac:dyDescent="0.25">
      <c r="B3" s="11" t="s">
        <v>102</v>
      </c>
      <c r="D3" s="11" t="s">
        <v>104</v>
      </c>
      <c r="F3" s="11" t="s">
        <v>107</v>
      </c>
    </row>
    <row r="4" spans="2:6" x14ac:dyDescent="0.25">
      <c r="B4" s="1" t="s">
        <v>2</v>
      </c>
      <c r="D4" s="1" t="s">
        <v>81</v>
      </c>
    </row>
    <row r="5" spans="2:6" ht="63.75" x14ac:dyDescent="0.25">
      <c r="B5" s="2" t="s">
        <v>3</v>
      </c>
      <c r="D5" s="11" t="s">
        <v>105</v>
      </c>
    </row>
    <row r="6" spans="2:6" x14ac:dyDescent="0.25">
      <c r="B6" s="1" t="s">
        <v>1</v>
      </c>
      <c r="D6" s="1" t="s">
        <v>94</v>
      </c>
    </row>
    <row r="7" spans="2:6" ht="89.25" x14ac:dyDescent="0.25">
      <c r="B7" s="11" t="s">
        <v>103</v>
      </c>
      <c r="D7" s="11" t="s">
        <v>106</v>
      </c>
    </row>
  </sheetData>
  <sheetProtection algorithmName="SHA-512" hashValue="d/EyVoEvKdBu8pi5vWnjhez7BLfLoej6OO/jL5toIeN0vwFn5qmXOvWJF11TROqb4beNo7IasWOfjqnZ93HO4w==" saltValue="pOXHsu4ZoPoU9odQZ2AL5A==" spinCount="100000" sheet="1" objects="1" scenarios="1"/>
  <pageMargins left="0.70866141732283472" right="0.7086614173228347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33DC0-F471-474F-8E00-9B0BB089892E}">
  <sheetPr>
    <pageSetUpPr fitToPage="1"/>
  </sheetPr>
  <dimension ref="B2:E60"/>
  <sheetViews>
    <sheetView showGridLines="0" showRowColHeaders="0" zoomScaleNormal="100" workbookViewId="0">
      <selection activeCell="C4" sqref="C4"/>
    </sheetView>
  </sheetViews>
  <sheetFormatPr baseColWidth="10" defaultRowHeight="15" x14ac:dyDescent="0.25"/>
  <cols>
    <col min="2" max="2" width="34.42578125" bestFit="1" customWidth="1"/>
    <col min="3" max="3" width="14.140625" style="15" customWidth="1"/>
    <col min="4" max="4" width="11.42578125" style="13"/>
    <col min="5" max="5" width="38.7109375" style="17" customWidth="1"/>
  </cols>
  <sheetData>
    <row r="2" spans="2:5" ht="15" customHeight="1" x14ac:dyDescent="0.25">
      <c r="B2" s="21" t="s">
        <v>4</v>
      </c>
      <c r="C2" s="21"/>
      <c r="D2" s="21"/>
      <c r="E2" s="21"/>
    </row>
    <row r="3" spans="2:5" x14ac:dyDescent="0.25">
      <c r="B3" s="18" t="s">
        <v>6</v>
      </c>
      <c r="C3" s="19" t="s">
        <v>7</v>
      </c>
      <c r="D3" s="20" t="s">
        <v>81</v>
      </c>
      <c r="E3" s="18" t="s">
        <v>8</v>
      </c>
    </row>
    <row r="4" spans="2:5" ht="45" x14ac:dyDescent="0.25">
      <c r="B4" s="4" t="s">
        <v>109</v>
      </c>
      <c r="C4" s="14"/>
      <c r="D4" s="12">
        <v>4</v>
      </c>
      <c r="E4" s="16"/>
    </row>
    <row r="5" spans="2:5" ht="30" x14ac:dyDescent="0.25">
      <c r="B5" s="4" t="s">
        <v>88</v>
      </c>
      <c r="C5" s="14"/>
      <c r="D5" s="12">
        <v>3</v>
      </c>
      <c r="E5" s="16"/>
    </row>
    <row r="6" spans="2:5" ht="45" x14ac:dyDescent="0.25">
      <c r="B6" s="4" t="s">
        <v>93</v>
      </c>
      <c r="C6" s="14"/>
      <c r="D6" s="12">
        <v>2</v>
      </c>
      <c r="E6" s="16"/>
    </row>
    <row r="7" spans="2:5" ht="30" x14ac:dyDescent="0.25">
      <c r="B7" s="4" t="s">
        <v>90</v>
      </c>
      <c r="C7" s="14"/>
      <c r="D7" s="12">
        <v>4</v>
      </c>
      <c r="E7" s="16"/>
    </row>
    <row r="8" spans="2:5" ht="45" x14ac:dyDescent="0.25">
      <c r="B8" s="4" t="s">
        <v>32</v>
      </c>
      <c r="C8" s="14"/>
      <c r="D8" s="12">
        <v>4</v>
      </c>
      <c r="E8" s="16"/>
    </row>
    <row r="9" spans="2:5" ht="30" x14ac:dyDescent="0.25">
      <c r="B9" s="4" t="s">
        <v>20</v>
      </c>
      <c r="C9" s="14"/>
      <c r="D9" s="12">
        <v>4</v>
      </c>
      <c r="E9" s="16"/>
    </row>
    <row r="10" spans="2:5" x14ac:dyDescent="0.25">
      <c r="B10" s="21" t="s">
        <v>11</v>
      </c>
      <c r="C10" s="21"/>
      <c r="D10" s="21"/>
      <c r="E10" s="21"/>
    </row>
    <row r="11" spans="2:5" ht="45" x14ac:dyDescent="0.25">
      <c r="B11" s="4" t="s">
        <v>98</v>
      </c>
      <c r="C11" s="14"/>
      <c r="D11" s="12">
        <v>4</v>
      </c>
      <c r="E11" s="16"/>
    </row>
    <row r="12" spans="2:5" ht="30" x14ac:dyDescent="0.25">
      <c r="B12" s="4" t="s">
        <v>99</v>
      </c>
      <c r="C12" s="14"/>
      <c r="D12" s="12">
        <v>4</v>
      </c>
      <c r="E12" s="16"/>
    </row>
    <row r="13" spans="2:5" ht="45" x14ac:dyDescent="0.25">
      <c r="B13" s="4" t="s">
        <v>100</v>
      </c>
      <c r="C13" s="14"/>
      <c r="D13" s="12">
        <v>3</v>
      </c>
      <c r="E13" s="16"/>
    </row>
    <row r="14" spans="2:5" ht="30" x14ac:dyDescent="0.25">
      <c r="B14" s="4" t="s">
        <v>12</v>
      </c>
      <c r="C14" s="14"/>
      <c r="D14" s="12">
        <v>3</v>
      </c>
      <c r="E14" s="16"/>
    </row>
    <row r="15" spans="2:5" ht="45" x14ac:dyDescent="0.25">
      <c r="B15" s="4" t="s">
        <v>110</v>
      </c>
      <c r="C15" s="14"/>
      <c r="D15" s="12">
        <v>3</v>
      </c>
      <c r="E15" s="16"/>
    </row>
    <row r="16" spans="2:5" ht="30" x14ac:dyDescent="0.25">
      <c r="B16" s="4" t="s">
        <v>14</v>
      </c>
      <c r="C16" s="14"/>
      <c r="D16" s="12">
        <v>2</v>
      </c>
      <c r="E16" s="16"/>
    </row>
    <row r="17" spans="2:5" ht="45" x14ac:dyDescent="0.25">
      <c r="B17" s="4" t="s">
        <v>18</v>
      </c>
      <c r="C17" s="14"/>
      <c r="D17" s="12">
        <v>2</v>
      </c>
      <c r="E17" s="16"/>
    </row>
    <row r="18" spans="2:5" ht="45" x14ac:dyDescent="0.25">
      <c r="B18" s="4" t="s">
        <v>111</v>
      </c>
      <c r="C18" s="14"/>
      <c r="D18" s="12">
        <v>2</v>
      </c>
      <c r="E18" s="16"/>
    </row>
    <row r="19" spans="2:5" ht="60" x14ac:dyDescent="0.25">
      <c r="B19" s="4" t="s">
        <v>15</v>
      </c>
      <c r="C19" s="14"/>
      <c r="D19" s="12">
        <v>3</v>
      </c>
      <c r="E19" s="16"/>
    </row>
    <row r="20" spans="2:5" ht="45" x14ac:dyDescent="0.25">
      <c r="B20" s="4" t="s">
        <v>112</v>
      </c>
      <c r="C20" s="14"/>
      <c r="D20" s="12">
        <v>2</v>
      </c>
      <c r="E20" s="16"/>
    </row>
    <row r="21" spans="2:5" ht="45" x14ac:dyDescent="0.25">
      <c r="B21" s="4" t="s">
        <v>113</v>
      </c>
      <c r="C21" s="14"/>
      <c r="D21" s="12">
        <v>3</v>
      </c>
      <c r="E21" s="16"/>
    </row>
    <row r="22" spans="2:5" ht="60" x14ac:dyDescent="0.25">
      <c r="B22" s="4" t="s">
        <v>114</v>
      </c>
      <c r="C22" s="14"/>
      <c r="D22" s="12">
        <v>4</v>
      </c>
      <c r="E22" s="16"/>
    </row>
    <row r="23" spans="2:5" x14ac:dyDescent="0.25">
      <c r="B23" s="21" t="s">
        <v>21</v>
      </c>
      <c r="C23" s="21"/>
      <c r="D23" s="21"/>
      <c r="E23" s="21"/>
    </row>
    <row r="24" spans="2:5" ht="90" x14ac:dyDescent="0.25">
      <c r="B24" s="4" t="s">
        <v>115</v>
      </c>
      <c r="C24" s="14"/>
      <c r="D24" s="12">
        <v>4</v>
      </c>
      <c r="E24" s="16"/>
    </row>
    <row r="25" spans="2:5" ht="45" x14ac:dyDescent="0.25">
      <c r="B25" s="4" t="s">
        <v>116</v>
      </c>
      <c r="C25" s="14"/>
      <c r="D25" s="12">
        <v>2</v>
      </c>
      <c r="E25" s="16"/>
    </row>
    <row r="26" spans="2:5" ht="75" x14ac:dyDescent="0.25">
      <c r="B26" s="4" t="s">
        <v>86</v>
      </c>
      <c r="C26" s="14"/>
      <c r="D26" s="12">
        <v>3</v>
      </c>
      <c r="E26" s="16"/>
    </row>
    <row r="27" spans="2:5" ht="45" x14ac:dyDescent="0.25">
      <c r="B27" s="4" t="s">
        <v>117</v>
      </c>
      <c r="C27" s="14"/>
      <c r="D27" s="12">
        <v>2</v>
      </c>
      <c r="E27" s="16"/>
    </row>
    <row r="28" spans="2:5" ht="45" x14ac:dyDescent="0.25">
      <c r="B28" s="4" t="s">
        <v>22</v>
      </c>
      <c r="C28" s="14"/>
      <c r="D28" s="12">
        <v>2</v>
      </c>
      <c r="E28" s="16"/>
    </row>
    <row r="29" spans="2:5" ht="30" x14ac:dyDescent="0.25">
      <c r="B29" s="4" t="s">
        <v>28</v>
      </c>
      <c r="C29" s="14"/>
      <c r="D29" s="12">
        <v>2</v>
      </c>
      <c r="E29" s="16"/>
    </row>
    <row r="30" spans="2:5" ht="60" x14ac:dyDescent="0.25">
      <c r="B30" s="4" t="s">
        <v>118</v>
      </c>
      <c r="C30" s="14"/>
      <c r="D30" s="12">
        <v>3</v>
      </c>
      <c r="E30" s="16"/>
    </row>
    <row r="31" spans="2:5" ht="45" x14ac:dyDescent="0.25">
      <c r="B31" s="4" t="s">
        <v>119</v>
      </c>
      <c r="C31" s="14"/>
      <c r="D31" s="12">
        <v>4</v>
      </c>
      <c r="E31" s="16"/>
    </row>
    <row r="32" spans="2:5" ht="45" x14ac:dyDescent="0.25">
      <c r="B32" s="4" t="s">
        <v>120</v>
      </c>
      <c r="C32" s="14"/>
      <c r="D32" s="12">
        <v>2</v>
      </c>
      <c r="E32" s="16"/>
    </row>
    <row r="33" spans="2:5" ht="60" x14ac:dyDescent="0.25">
      <c r="B33" s="4" t="s">
        <v>121</v>
      </c>
      <c r="C33" s="14"/>
      <c r="D33" s="12">
        <v>4</v>
      </c>
      <c r="E33" s="16"/>
    </row>
    <row r="34" spans="2:5" ht="30" x14ac:dyDescent="0.25">
      <c r="B34" s="4" t="s">
        <v>122</v>
      </c>
      <c r="C34" s="14"/>
      <c r="D34" s="12">
        <v>4</v>
      </c>
      <c r="E34" s="16"/>
    </row>
    <row r="35" spans="2:5" ht="45" x14ac:dyDescent="0.25">
      <c r="B35" s="4" t="s">
        <v>123</v>
      </c>
      <c r="C35" s="14"/>
      <c r="D35" s="12">
        <v>4</v>
      </c>
      <c r="E35" s="16"/>
    </row>
    <row r="36" spans="2:5" ht="45" x14ac:dyDescent="0.25">
      <c r="B36" s="4" t="s">
        <v>124</v>
      </c>
      <c r="C36" s="14"/>
      <c r="D36" s="12">
        <v>3</v>
      </c>
      <c r="E36" s="16"/>
    </row>
    <row r="37" spans="2:5" ht="45" x14ac:dyDescent="0.25">
      <c r="B37" s="4" t="s">
        <v>125</v>
      </c>
      <c r="C37" s="14"/>
      <c r="D37" s="12">
        <v>2</v>
      </c>
      <c r="E37" s="16"/>
    </row>
    <row r="38" spans="2:5" ht="45" x14ac:dyDescent="0.25">
      <c r="B38" s="4" t="s">
        <v>33</v>
      </c>
      <c r="C38" s="14"/>
      <c r="D38" s="12">
        <v>3</v>
      </c>
      <c r="E38" s="16"/>
    </row>
    <row r="39" spans="2:5" ht="30" x14ac:dyDescent="0.25">
      <c r="B39" s="4" t="s">
        <v>126</v>
      </c>
      <c r="C39" s="14"/>
      <c r="D39" s="12">
        <v>3</v>
      </c>
      <c r="E39" s="16"/>
    </row>
    <row r="40" spans="2:5" ht="60" x14ac:dyDescent="0.25">
      <c r="B40" s="4" t="s">
        <v>127</v>
      </c>
      <c r="C40" s="14"/>
      <c r="D40" s="12">
        <v>2</v>
      </c>
      <c r="E40" s="16"/>
    </row>
    <row r="41" spans="2:5" ht="60" x14ac:dyDescent="0.25">
      <c r="B41" s="4" t="s">
        <v>128</v>
      </c>
      <c r="C41" s="14"/>
      <c r="D41" s="12">
        <v>2</v>
      </c>
      <c r="E41" s="16"/>
    </row>
    <row r="42" spans="2:5" ht="30" x14ac:dyDescent="0.25">
      <c r="B42" s="4" t="s">
        <v>129</v>
      </c>
      <c r="C42" s="14"/>
      <c r="D42" s="12">
        <v>3</v>
      </c>
      <c r="E42" s="16"/>
    </row>
    <row r="43" spans="2:5" x14ac:dyDescent="0.25">
      <c r="B43" s="4" t="s">
        <v>45</v>
      </c>
      <c r="C43" s="14"/>
      <c r="D43" s="12">
        <v>3</v>
      </c>
      <c r="E43" s="16"/>
    </row>
    <row r="44" spans="2:5" x14ac:dyDescent="0.25">
      <c r="B44" s="21" t="s">
        <v>43</v>
      </c>
      <c r="C44" s="21"/>
      <c r="D44" s="21"/>
      <c r="E44" s="21"/>
    </row>
    <row r="45" spans="2:5" ht="45" x14ac:dyDescent="0.25">
      <c r="B45" s="4" t="s">
        <v>46</v>
      </c>
      <c r="C45" s="14"/>
      <c r="D45" s="12">
        <v>4</v>
      </c>
      <c r="E45" s="16"/>
    </row>
    <row r="46" spans="2:5" ht="30" x14ac:dyDescent="0.25">
      <c r="B46" s="4" t="s">
        <v>130</v>
      </c>
      <c r="C46" s="14"/>
      <c r="D46" s="12">
        <v>2</v>
      </c>
      <c r="E46" s="16"/>
    </row>
    <row r="47" spans="2:5" ht="45" x14ac:dyDescent="0.25">
      <c r="B47" s="4" t="s">
        <v>131</v>
      </c>
      <c r="C47" s="14"/>
      <c r="D47" s="12">
        <v>3</v>
      </c>
      <c r="E47" s="16"/>
    </row>
    <row r="48" spans="2:5" ht="45" x14ac:dyDescent="0.25">
      <c r="B48" s="4" t="s">
        <v>132</v>
      </c>
      <c r="C48" s="14"/>
      <c r="D48" s="12">
        <v>3</v>
      </c>
      <c r="E48" s="16"/>
    </row>
    <row r="49" spans="2:5" ht="30" x14ac:dyDescent="0.25">
      <c r="B49" s="4" t="s">
        <v>87</v>
      </c>
      <c r="C49" s="14"/>
      <c r="D49" s="12">
        <v>4</v>
      </c>
      <c r="E49" s="16"/>
    </row>
    <row r="50" spans="2:5" x14ac:dyDescent="0.25">
      <c r="B50" s="21" t="s">
        <v>50</v>
      </c>
      <c r="C50" s="21"/>
      <c r="D50" s="21"/>
      <c r="E50" s="21"/>
    </row>
    <row r="51" spans="2:5" ht="30" x14ac:dyDescent="0.25">
      <c r="B51" s="4" t="s">
        <v>133</v>
      </c>
      <c r="C51" s="14"/>
      <c r="D51" s="12">
        <v>4</v>
      </c>
      <c r="E51" s="16"/>
    </row>
    <row r="52" spans="2:5" ht="75" x14ac:dyDescent="0.25">
      <c r="B52" s="4" t="s">
        <v>134</v>
      </c>
      <c r="C52" s="14"/>
      <c r="D52" s="12">
        <v>4</v>
      </c>
      <c r="E52" s="16"/>
    </row>
    <row r="53" spans="2:5" ht="45" x14ac:dyDescent="0.25">
      <c r="B53" s="4" t="s">
        <v>52</v>
      </c>
      <c r="C53" s="14"/>
      <c r="D53" s="12">
        <v>3</v>
      </c>
      <c r="E53" s="16"/>
    </row>
    <row r="54" spans="2:5" ht="30" x14ac:dyDescent="0.25">
      <c r="B54" s="4" t="s">
        <v>135</v>
      </c>
      <c r="C54" s="14"/>
      <c r="D54" s="12">
        <v>4</v>
      </c>
      <c r="E54" s="16"/>
    </row>
    <row r="55" spans="2:5" ht="30" x14ac:dyDescent="0.25">
      <c r="B55" s="4" t="s">
        <v>54</v>
      </c>
      <c r="C55" s="14"/>
      <c r="D55" s="12">
        <v>3</v>
      </c>
      <c r="E55" s="16"/>
    </row>
    <row r="56" spans="2:5" x14ac:dyDescent="0.25">
      <c r="B56" s="21" t="s">
        <v>91</v>
      </c>
      <c r="C56" s="21"/>
      <c r="D56" s="21"/>
      <c r="E56" s="21"/>
    </row>
    <row r="57" spans="2:5" ht="45" x14ac:dyDescent="0.25">
      <c r="B57" s="4" t="s">
        <v>136</v>
      </c>
      <c r="C57" s="14"/>
      <c r="D57" s="12">
        <v>4</v>
      </c>
      <c r="E57" s="16"/>
    </row>
    <row r="58" spans="2:5" ht="30" x14ac:dyDescent="0.25">
      <c r="B58" s="4" t="s">
        <v>137</v>
      </c>
      <c r="C58" s="14"/>
      <c r="D58" s="12">
        <v>3</v>
      </c>
      <c r="E58" s="16"/>
    </row>
    <row r="59" spans="2:5" ht="45" x14ac:dyDescent="0.25">
      <c r="B59" s="4" t="s">
        <v>138</v>
      </c>
      <c r="C59" s="14"/>
      <c r="D59" s="12">
        <v>3</v>
      </c>
      <c r="E59" s="16"/>
    </row>
    <row r="60" spans="2:5" ht="30" x14ac:dyDescent="0.25">
      <c r="B60" s="4" t="s">
        <v>92</v>
      </c>
      <c r="C60" s="14"/>
      <c r="D60" s="12">
        <v>4</v>
      </c>
      <c r="E60" s="16"/>
    </row>
  </sheetData>
  <sheetProtection algorithmName="SHA-512" hashValue="M+wpGLokA6mnU7AAGx+8ZuRT4MXkVeE5LjjqleDwDj+poBv4tIO4uQQuITGF42l4NX2tk026zjxrofJ7iGAprQ==" saltValue="4PUefcHg076kTa3g2WuVeA==" spinCount="100000" sheet="1" objects="1" scenarios="1" selectLockedCells="1"/>
  <mergeCells count="6">
    <mergeCell ref="B56:E56"/>
    <mergeCell ref="B2:E2"/>
    <mergeCell ref="B10:E10"/>
    <mergeCell ref="B23:E23"/>
    <mergeCell ref="B44:E44"/>
    <mergeCell ref="B50:E50"/>
  </mergeCells>
  <pageMargins left="0.7" right="0.7" top="0.75" bottom="0.75" header="0.3" footer="0.3"/>
  <pageSetup paperSize="9" scale="8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électionner VRAI ou FAUX" xr:uid="{C532DA4B-44D2-4480-843E-77051226242E}">
          <x14:formula1>
            <xm:f>Feuil3!$C$78:$C$79</xm:f>
          </x14:formula1>
          <xm:sqref>C4 C5:C9 C11:C22 C24:C31 C32:C43 C45:C49 C51:C55 C57:C60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E94C-2077-4357-8188-EBA6991D9505}">
  <dimension ref="B2:E8"/>
  <sheetViews>
    <sheetView showGridLines="0" showRowColHeaders="0" workbookViewId="0">
      <selection activeCell="D6" sqref="D6"/>
    </sheetView>
  </sheetViews>
  <sheetFormatPr baseColWidth="10" defaultRowHeight="15" x14ac:dyDescent="0.25"/>
  <cols>
    <col min="1" max="1" width="3.5703125" customWidth="1"/>
    <col min="2" max="2" width="16.7109375" customWidth="1"/>
    <col min="3" max="3" width="15" customWidth="1"/>
    <col min="4" max="4" width="16.28515625" customWidth="1"/>
  </cols>
  <sheetData>
    <row r="2" spans="2:5" x14ac:dyDescent="0.25">
      <c r="B2" s="8" t="s">
        <v>95</v>
      </c>
      <c r="C2" s="8" t="s">
        <v>96</v>
      </c>
      <c r="D2" s="8" t="s">
        <v>97</v>
      </c>
      <c r="E2" s="8" t="s">
        <v>94</v>
      </c>
    </row>
    <row r="3" spans="2:5" x14ac:dyDescent="0.25">
      <c r="B3" s="9" t="s">
        <v>4</v>
      </c>
      <c r="C3" s="3">
        <f>Feuil3!G9</f>
        <v>21</v>
      </c>
      <c r="D3" s="3">
        <f>Feuil3!H9</f>
        <v>0</v>
      </c>
      <c r="E3" s="10">
        <f>(D3*5/C3)+1</f>
        <v>1</v>
      </c>
    </row>
    <row r="4" spans="2:5" x14ac:dyDescent="0.25">
      <c r="B4" s="9" t="s">
        <v>11</v>
      </c>
      <c r="C4" s="3">
        <f>Feuil3!G22</f>
        <v>35</v>
      </c>
      <c r="D4" s="3">
        <f>Feuil3!H22</f>
        <v>0</v>
      </c>
      <c r="E4" s="10">
        <f t="shared" ref="E4:E8" si="0">(D4*5/C4)+1</f>
        <v>1</v>
      </c>
    </row>
    <row r="5" spans="2:5" x14ac:dyDescent="0.25">
      <c r="B5" s="9" t="s">
        <v>21</v>
      </c>
      <c r="C5" s="3">
        <f>Feuil3!G43</f>
        <v>57</v>
      </c>
      <c r="D5" s="3">
        <f>Feuil3!H43</f>
        <v>0</v>
      </c>
      <c r="E5" s="10">
        <f t="shared" si="0"/>
        <v>1</v>
      </c>
    </row>
    <row r="6" spans="2:5" x14ac:dyDescent="0.25">
      <c r="B6" s="9" t="s">
        <v>43</v>
      </c>
      <c r="C6" s="3">
        <f>Feuil3!G49</f>
        <v>16</v>
      </c>
      <c r="D6" s="3">
        <f>Feuil3!H49</f>
        <v>0</v>
      </c>
      <c r="E6" s="10">
        <f t="shared" si="0"/>
        <v>1</v>
      </c>
    </row>
    <row r="7" spans="2:5" x14ac:dyDescent="0.25">
      <c r="B7" s="9" t="s">
        <v>50</v>
      </c>
      <c r="C7" s="3">
        <f>Feuil3!G55</f>
        <v>18</v>
      </c>
      <c r="D7" s="3">
        <f>Feuil3!H55</f>
        <v>0</v>
      </c>
      <c r="E7" s="10">
        <f t="shared" si="0"/>
        <v>1</v>
      </c>
    </row>
    <row r="8" spans="2:5" x14ac:dyDescent="0.25">
      <c r="B8" s="9" t="s">
        <v>56</v>
      </c>
      <c r="C8" s="3">
        <f>Feuil3!G60</f>
        <v>14</v>
      </c>
      <c r="D8" s="3">
        <f>Feuil3!H60</f>
        <v>0</v>
      </c>
      <c r="E8" s="10">
        <f t="shared" si="0"/>
        <v>1</v>
      </c>
    </row>
  </sheetData>
  <sheetProtection algorithmName="SHA-512" hashValue="nGOYik1KEdO7A/YKLzQYLw3+3tMeTLU7Pl1jqvovLoXwE+cSyQoJG1MN49rhy7pQceLZMhxfpfmEM+4WiuKFlQ==" saltValue="1er3g8zexIvK9wu4kcMeT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80A2A-1D05-4DD5-AB9C-F451D9EE6C3A}">
  <dimension ref="A1:C15"/>
  <sheetViews>
    <sheetView showGridLines="0" showRowColHeaders="0" workbookViewId="0">
      <selection activeCell="B22" sqref="B22"/>
    </sheetView>
  </sheetViews>
  <sheetFormatPr baseColWidth="10" defaultRowHeight="15" x14ac:dyDescent="0.25"/>
  <cols>
    <col min="1" max="2" width="47.28515625" customWidth="1"/>
  </cols>
  <sheetData>
    <row r="1" spans="1:3" x14ac:dyDescent="0.25">
      <c r="A1" s="1" t="s">
        <v>58</v>
      </c>
    </row>
    <row r="2" spans="1:3" ht="63.75" x14ac:dyDescent="0.25">
      <c r="A2" s="11" t="s">
        <v>108</v>
      </c>
    </row>
    <row r="3" spans="1:3" x14ac:dyDescent="0.25">
      <c r="A3" s="1" t="s">
        <v>59</v>
      </c>
      <c r="B3" s="1" t="s">
        <v>101</v>
      </c>
      <c r="C3" s="1" t="s">
        <v>60</v>
      </c>
    </row>
    <row r="4" spans="1:3" x14ac:dyDescent="0.25">
      <c r="A4" s="3" t="s">
        <v>61</v>
      </c>
      <c r="B4" s="3" t="s">
        <v>62</v>
      </c>
      <c r="C4" s="5" t="s">
        <v>63</v>
      </c>
    </row>
    <row r="5" spans="1:3" ht="30" x14ac:dyDescent="0.25">
      <c r="A5" s="4" t="s">
        <v>64</v>
      </c>
      <c r="B5" s="3" t="s">
        <v>65</v>
      </c>
      <c r="C5" s="5" t="s">
        <v>63</v>
      </c>
    </row>
    <row r="6" spans="1:3" x14ac:dyDescent="0.25">
      <c r="A6" s="3" t="s">
        <v>66</v>
      </c>
      <c r="B6" s="3" t="s">
        <v>69</v>
      </c>
      <c r="C6" s="5" t="s">
        <v>63</v>
      </c>
    </row>
    <row r="7" spans="1:3" ht="30" x14ac:dyDescent="0.25">
      <c r="A7" s="4" t="s">
        <v>68</v>
      </c>
      <c r="B7" s="3" t="s">
        <v>70</v>
      </c>
      <c r="C7" s="5" t="s">
        <v>63</v>
      </c>
    </row>
    <row r="8" spans="1:3" ht="30" x14ac:dyDescent="0.25">
      <c r="A8" s="4" t="s">
        <v>71</v>
      </c>
      <c r="B8" s="3" t="s">
        <v>72</v>
      </c>
      <c r="C8" s="5" t="s">
        <v>63</v>
      </c>
    </row>
    <row r="9" spans="1:3" x14ac:dyDescent="0.25">
      <c r="A9" s="4" t="s">
        <v>73</v>
      </c>
      <c r="B9" s="3" t="s">
        <v>74</v>
      </c>
      <c r="C9" s="5" t="s">
        <v>63</v>
      </c>
    </row>
    <row r="10" spans="1:3" x14ac:dyDescent="0.25">
      <c r="A10" s="4" t="s">
        <v>75</v>
      </c>
      <c r="B10" s="3" t="s">
        <v>67</v>
      </c>
      <c r="C10" s="5" t="s">
        <v>63</v>
      </c>
    </row>
    <row r="11" spans="1:3" ht="30" x14ac:dyDescent="0.25">
      <c r="A11" s="4" t="s">
        <v>79</v>
      </c>
      <c r="B11" s="3" t="s">
        <v>62</v>
      </c>
      <c r="C11" s="5" t="s">
        <v>63</v>
      </c>
    </row>
    <row r="12" spans="1:3" ht="30" x14ac:dyDescent="0.25">
      <c r="A12" s="4" t="s">
        <v>76</v>
      </c>
      <c r="B12" s="3" t="s">
        <v>72</v>
      </c>
      <c r="C12" s="5" t="s">
        <v>63</v>
      </c>
    </row>
    <row r="13" spans="1:3" x14ac:dyDescent="0.25">
      <c r="A13" s="1" t="s">
        <v>77</v>
      </c>
      <c r="B13" s="1" t="s">
        <v>101</v>
      </c>
      <c r="C13" s="1" t="s">
        <v>60</v>
      </c>
    </row>
    <row r="14" spans="1:3" ht="30" x14ac:dyDescent="0.25">
      <c r="A14" s="4" t="s">
        <v>78</v>
      </c>
      <c r="B14" s="3" t="s">
        <v>62</v>
      </c>
      <c r="C14" s="5" t="s">
        <v>63</v>
      </c>
    </row>
    <row r="15" spans="1:3" ht="45" x14ac:dyDescent="0.25">
      <c r="A15" s="4" t="s">
        <v>80</v>
      </c>
      <c r="B15" s="3" t="s">
        <v>62</v>
      </c>
      <c r="C15" s="5" t="s">
        <v>63</v>
      </c>
    </row>
  </sheetData>
  <sheetProtection algorithmName="SHA-512" hashValue="IrefM3gGNgYlpPaW0cFS9fHnmlQ15J+Fv72jLwD7SZNWnXH3cDjvjz0sClCPA6jqGkg8FCnTCp3+pteOpWtoow==" saltValue="2aUEQN/z5JiY9EptQugbmA==" spinCount="100000" sheet="1" objects="1" scenarios="1"/>
  <hyperlinks>
    <hyperlink ref="C4" r:id="rId1" xr:uid="{6D27715C-5652-4DCD-8152-1179220055CF}"/>
    <hyperlink ref="C5" r:id="rId2" xr:uid="{D8F78EC5-EFE2-4C28-8527-D735FEFAF4BC}"/>
    <hyperlink ref="C6" r:id="rId3" xr:uid="{C96C3806-D96B-4B89-82A8-3D9C17984259}"/>
    <hyperlink ref="C7" r:id="rId4" xr:uid="{85861213-61F6-4716-9BC2-5645057A8DDB}"/>
    <hyperlink ref="C8" r:id="rId5" display="https://nvlpubs.nist.gov/nistpubs/ir/2022/NIST.IR.8374.pdf" xr:uid="{5C4EDAA6-8B9D-4A3D-91B8-046A2E38C56B}"/>
    <hyperlink ref="C9" r:id="rId6" display="https://www.administration-numerique-suisse.ch/fr/mise-en-oeuvre/programme-de-travail-TIC-CSI/conditions-generales-pour-les-prestations-TIC" xr:uid="{1A3F2C28-EC8B-49B7-BF01-4ED6AAC7B21E}"/>
    <hyperlink ref="C10" r:id="rId7" display="https://www.vd.ch/fileadmin/user_upload/organisation/dinf/dsi/ussi/vd_secure/" xr:uid="{4F5E1D2A-3447-44BE-BF85-E0B7FB6106A1}"/>
    <hyperlink ref="C12" r:id="rId8" display="https://nvlpubs.nist.gov/nistpubs/ir/2022/NIST.IR.8374.pdf" xr:uid="{EC5A3E1C-8BA8-4E82-98E4-771C758386EE}"/>
    <hyperlink ref="C14" r:id="rId9" display="https://www.bwl.admin.ch/dam/bwl/fr/dokumente/themen/ikt/excelblatt_minimalstandard.xlsx.download.xlsx/Norme.minimale.TIC-Outil.d.evaluation-2018-korr.xlsx" xr:uid="{EE74393F-C8DF-4BAD-9769-5B5B31C82F6D}"/>
    <hyperlink ref="C11" r:id="rId10" xr:uid="{1EF6D1B4-E162-4241-A20B-105C76E1AAC4}"/>
    <hyperlink ref="C15" r:id="rId11" xr:uid="{1A81D3D1-B0E1-41A9-AAA0-330651376AB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B629D-3F2A-41DA-9C08-CECF5E522D4C}">
  <dimension ref="C2:K79"/>
  <sheetViews>
    <sheetView topLeftCell="C10" workbookViewId="0">
      <selection activeCell="G61" sqref="G61"/>
    </sheetView>
  </sheetViews>
  <sheetFormatPr baseColWidth="10" defaultRowHeight="15" x14ac:dyDescent="0.25"/>
  <cols>
    <col min="5" max="5" width="71.7109375" customWidth="1"/>
  </cols>
  <sheetData>
    <row r="2" spans="5:11" x14ac:dyDescent="0.25">
      <c r="G2" t="s">
        <v>81</v>
      </c>
    </row>
    <row r="3" spans="5:11" x14ac:dyDescent="0.25">
      <c r="E3" s="4" t="s">
        <v>5</v>
      </c>
      <c r="F3">
        <f>COUNTIF(Questionnaire!C4,"VRAI")</f>
        <v>0</v>
      </c>
      <c r="G3">
        <f>Questionnaire!D4</f>
        <v>4</v>
      </c>
      <c r="H3">
        <f>F3*G3</f>
        <v>0</v>
      </c>
    </row>
    <row r="4" spans="5:11" x14ac:dyDescent="0.25">
      <c r="E4" s="7" t="s">
        <v>88</v>
      </c>
      <c r="F4">
        <f>COUNTIF(Questionnaire!C5,"VRAI")</f>
        <v>0</v>
      </c>
      <c r="G4">
        <f>Questionnaire!D5</f>
        <v>3</v>
      </c>
      <c r="H4">
        <f t="shared" ref="H4:H5" si="0">F4*G4</f>
        <v>0</v>
      </c>
    </row>
    <row r="5" spans="5:11" ht="30" x14ac:dyDescent="0.25">
      <c r="E5" s="7" t="s">
        <v>89</v>
      </c>
      <c r="F5">
        <f>COUNTIF(Questionnaire!C6,"VRAI")</f>
        <v>0</v>
      </c>
      <c r="G5">
        <f>Questionnaire!D6</f>
        <v>2</v>
      </c>
      <c r="H5">
        <f t="shared" si="0"/>
        <v>0</v>
      </c>
    </row>
    <row r="6" spans="5:11" x14ac:dyDescent="0.25">
      <c r="E6" s="4" t="s">
        <v>90</v>
      </c>
      <c r="F6">
        <f>COUNTIF(Questionnaire!C7,"VRAI")</f>
        <v>0</v>
      </c>
      <c r="G6">
        <f>Questionnaire!D7</f>
        <v>4</v>
      </c>
      <c r="H6">
        <f t="shared" ref="H6:H59" si="1">F6*G6</f>
        <v>0</v>
      </c>
    </row>
    <row r="7" spans="5:11" x14ac:dyDescent="0.25">
      <c r="E7" s="4" t="s">
        <v>32</v>
      </c>
      <c r="F7">
        <f>COUNTIF(Questionnaire!C8,"VRAI")</f>
        <v>0</v>
      </c>
      <c r="G7">
        <f>Questionnaire!D8</f>
        <v>4</v>
      </c>
      <c r="H7">
        <f t="shared" si="1"/>
        <v>0</v>
      </c>
      <c r="J7" t="s">
        <v>4</v>
      </c>
      <c r="K7">
        <f>(H9*5/G9)+1</f>
        <v>1</v>
      </c>
    </row>
    <row r="8" spans="5:11" x14ac:dyDescent="0.25">
      <c r="E8" s="4" t="s">
        <v>20</v>
      </c>
      <c r="F8">
        <f>COUNTIF(Questionnaire!C9,"VRAI")</f>
        <v>0</v>
      </c>
      <c r="G8">
        <f>Questionnaire!D9</f>
        <v>4</v>
      </c>
      <c r="H8">
        <f t="shared" si="1"/>
        <v>0</v>
      </c>
      <c r="J8" t="s">
        <v>11</v>
      </c>
      <c r="K8">
        <f>(H22*5/G22)+1</f>
        <v>1</v>
      </c>
    </row>
    <row r="9" spans="5:11" x14ac:dyDescent="0.25">
      <c r="G9">
        <f>SUM(G3:G8)</f>
        <v>21</v>
      </c>
      <c r="H9">
        <f>SUM(H3:H8)</f>
        <v>0</v>
      </c>
      <c r="J9" t="s">
        <v>21</v>
      </c>
      <c r="K9">
        <f>(H43*5/G43)+1</f>
        <v>1</v>
      </c>
    </row>
    <row r="10" spans="5:11" ht="30" x14ac:dyDescent="0.25">
      <c r="E10" s="4" t="s">
        <v>9</v>
      </c>
      <c r="F10">
        <f>COUNTIF(Questionnaire!C11,"VRAI")</f>
        <v>0</v>
      </c>
      <c r="G10">
        <f>Questionnaire!D11</f>
        <v>4</v>
      </c>
      <c r="H10">
        <f t="shared" si="1"/>
        <v>0</v>
      </c>
      <c r="J10" t="s">
        <v>43</v>
      </c>
      <c r="K10">
        <f>(H49*5/G49)+1</f>
        <v>1</v>
      </c>
    </row>
    <row r="11" spans="5:11" x14ac:dyDescent="0.25">
      <c r="E11" s="4" t="s">
        <v>10</v>
      </c>
      <c r="F11">
        <f>COUNTIF(Questionnaire!C12,"VRAI")</f>
        <v>0</v>
      </c>
      <c r="G11">
        <f>Questionnaire!D12</f>
        <v>4</v>
      </c>
      <c r="H11">
        <f t="shared" si="1"/>
        <v>0</v>
      </c>
      <c r="J11" t="s">
        <v>50</v>
      </c>
      <c r="K11">
        <f>(H55*5/G55)+1</f>
        <v>1</v>
      </c>
    </row>
    <row r="12" spans="5:11" x14ac:dyDescent="0.25">
      <c r="E12" s="4" t="s">
        <v>24</v>
      </c>
      <c r="F12">
        <f>COUNTIF(Questionnaire!C13,"VRAI")</f>
        <v>0</v>
      </c>
      <c r="G12">
        <f>Questionnaire!D13</f>
        <v>3</v>
      </c>
      <c r="H12">
        <f t="shared" si="1"/>
        <v>0</v>
      </c>
      <c r="J12" t="s">
        <v>56</v>
      </c>
      <c r="K12">
        <f>(H60*5/G60)+1</f>
        <v>1</v>
      </c>
    </row>
    <row r="13" spans="5:11" x14ac:dyDescent="0.25">
      <c r="E13" s="4" t="s">
        <v>12</v>
      </c>
      <c r="F13">
        <f>COUNTIF(Questionnaire!C14,"VRAI")</f>
        <v>0</v>
      </c>
      <c r="G13">
        <f>Questionnaire!D14</f>
        <v>3</v>
      </c>
      <c r="H13">
        <f t="shared" si="1"/>
        <v>0</v>
      </c>
    </row>
    <row r="14" spans="5:11" ht="30" x14ac:dyDescent="0.25">
      <c r="E14" s="4" t="s">
        <v>13</v>
      </c>
      <c r="F14">
        <f>COUNTIF(Questionnaire!C15,"VRAI")</f>
        <v>0</v>
      </c>
      <c r="G14">
        <f>Questionnaire!D15</f>
        <v>3</v>
      </c>
      <c r="H14">
        <f t="shared" si="1"/>
        <v>0</v>
      </c>
    </row>
    <row r="15" spans="5:11" x14ac:dyDescent="0.25">
      <c r="E15" s="4" t="s">
        <v>14</v>
      </c>
      <c r="F15">
        <f>COUNTIF(Questionnaire!C16,"VRAI")</f>
        <v>0</v>
      </c>
      <c r="G15">
        <f>Questionnaire!D16</f>
        <v>2</v>
      </c>
      <c r="H15">
        <f t="shared" si="1"/>
        <v>0</v>
      </c>
    </row>
    <row r="16" spans="5:11" x14ac:dyDescent="0.25">
      <c r="E16" s="4" t="s">
        <v>18</v>
      </c>
      <c r="F16">
        <f>COUNTIF(Questionnaire!C17,"VRAI")</f>
        <v>0</v>
      </c>
      <c r="G16">
        <f>Questionnaire!D17</f>
        <v>2</v>
      </c>
      <c r="H16">
        <f t="shared" si="1"/>
        <v>0</v>
      </c>
    </row>
    <row r="17" spans="5:8" ht="30" x14ac:dyDescent="0.25">
      <c r="E17" s="4" t="s">
        <v>16</v>
      </c>
      <c r="F17">
        <f>COUNTIF(Questionnaire!C18,"VRAI")</f>
        <v>0</v>
      </c>
      <c r="G17">
        <f>Questionnaire!D18</f>
        <v>2</v>
      </c>
      <c r="H17">
        <f t="shared" si="1"/>
        <v>0</v>
      </c>
    </row>
    <row r="18" spans="5:8" ht="30" x14ac:dyDescent="0.25">
      <c r="E18" s="4" t="s">
        <v>15</v>
      </c>
      <c r="F18">
        <f>COUNTIF(Questionnaire!C19,"VRAI")</f>
        <v>0</v>
      </c>
      <c r="G18">
        <f>Questionnaire!D19</f>
        <v>3</v>
      </c>
      <c r="H18">
        <f t="shared" si="1"/>
        <v>0</v>
      </c>
    </row>
    <row r="19" spans="5:8" ht="30" x14ac:dyDescent="0.25">
      <c r="E19" s="4" t="s">
        <v>17</v>
      </c>
      <c r="F19">
        <f>COUNTIF(Questionnaire!C20,"VRAI")</f>
        <v>0</v>
      </c>
      <c r="G19">
        <f>Questionnaire!D20</f>
        <v>2</v>
      </c>
      <c r="H19">
        <f t="shared" si="1"/>
        <v>0</v>
      </c>
    </row>
    <row r="20" spans="5:8" ht="30" x14ac:dyDescent="0.25">
      <c r="E20" s="4" t="s">
        <v>44</v>
      </c>
      <c r="F20">
        <f>COUNTIF(Questionnaire!C21,"VRAI")</f>
        <v>0</v>
      </c>
      <c r="G20">
        <f>Questionnaire!D21</f>
        <v>3</v>
      </c>
      <c r="H20">
        <f t="shared" si="1"/>
        <v>0</v>
      </c>
    </row>
    <row r="21" spans="5:8" ht="30" x14ac:dyDescent="0.25">
      <c r="E21" s="4" t="s">
        <v>19</v>
      </c>
      <c r="F21">
        <f>COUNTIF(Questionnaire!C22,"VRAI")</f>
        <v>0</v>
      </c>
      <c r="G21">
        <f>Questionnaire!D22</f>
        <v>4</v>
      </c>
      <c r="H21">
        <f t="shared" si="1"/>
        <v>0</v>
      </c>
    </row>
    <row r="22" spans="5:8" x14ac:dyDescent="0.25">
      <c r="G22">
        <f>SUM(G10:G21)</f>
        <v>35</v>
      </c>
      <c r="H22">
        <f>SUM(H10:H21)</f>
        <v>0</v>
      </c>
    </row>
    <row r="23" spans="5:8" ht="45" x14ac:dyDescent="0.25">
      <c r="E23" s="4" t="s">
        <v>41</v>
      </c>
      <c r="F23">
        <f>COUNTIF(Questionnaire!C24,"VRAI")</f>
        <v>0</v>
      </c>
      <c r="G23">
        <f>Questionnaire!D24</f>
        <v>4</v>
      </c>
      <c r="H23">
        <f t="shared" si="1"/>
        <v>0</v>
      </c>
    </row>
    <row r="24" spans="5:8" ht="30" x14ac:dyDescent="0.25">
      <c r="E24" s="4" t="s">
        <v>42</v>
      </c>
      <c r="F24">
        <f>COUNTIF(Questionnaire!C25,"VRAI")</f>
        <v>0</v>
      </c>
      <c r="G24">
        <f>Questionnaire!D25</f>
        <v>2</v>
      </c>
      <c r="H24">
        <f t="shared" si="1"/>
        <v>0</v>
      </c>
    </row>
    <row r="25" spans="5:8" ht="45" x14ac:dyDescent="0.25">
      <c r="E25" s="4" t="s">
        <v>39</v>
      </c>
      <c r="F25">
        <f>COUNTIF(Questionnaire!C26,"VRAI")</f>
        <v>0</v>
      </c>
      <c r="G25">
        <f>Questionnaire!D26</f>
        <v>3</v>
      </c>
      <c r="H25">
        <f t="shared" si="1"/>
        <v>0</v>
      </c>
    </row>
    <row r="26" spans="5:8" ht="30" x14ac:dyDescent="0.25">
      <c r="E26" s="4" t="s">
        <v>37</v>
      </c>
      <c r="F26">
        <f>COUNTIF(Questionnaire!C27,"VRAI")</f>
        <v>0</v>
      </c>
      <c r="G26">
        <f>Questionnaire!D27</f>
        <v>2</v>
      </c>
      <c r="H26">
        <f t="shared" si="1"/>
        <v>0</v>
      </c>
    </row>
    <row r="27" spans="5:8" ht="30" x14ac:dyDescent="0.25">
      <c r="E27" s="4" t="s">
        <v>22</v>
      </c>
      <c r="F27">
        <f>COUNTIF(Questionnaire!C28,"VRAI")</f>
        <v>0</v>
      </c>
      <c r="G27">
        <f>Questionnaire!D28</f>
        <v>2</v>
      </c>
      <c r="H27">
        <f t="shared" si="1"/>
        <v>0</v>
      </c>
    </row>
    <row r="28" spans="5:8" x14ac:dyDescent="0.25">
      <c r="E28" s="4" t="s">
        <v>28</v>
      </c>
      <c r="F28">
        <f>COUNTIF(Questionnaire!C29,"VRAI")</f>
        <v>0</v>
      </c>
      <c r="G28">
        <f>Questionnaire!D29</f>
        <v>2</v>
      </c>
      <c r="H28">
        <f t="shared" si="1"/>
        <v>0</v>
      </c>
    </row>
    <row r="29" spans="5:8" ht="30" x14ac:dyDescent="0.25">
      <c r="E29" s="4" t="s">
        <v>23</v>
      </c>
      <c r="F29">
        <f>COUNTIF(Questionnaire!C30,"VRAI")</f>
        <v>0</v>
      </c>
      <c r="G29">
        <f>Questionnaire!D30</f>
        <v>3</v>
      </c>
      <c r="H29">
        <f t="shared" si="1"/>
        <v>0</v>
      </c>
    </row>
    <row r="30" spans="5:8" ht="30" x14ac:dyDescent="0.25">
      <c r="E30" s="4" t="s">
        <v>26</v>
      </c>
      <c r="F30">
        <f>COUNTIF(Questionnaire!C31,"VRAI")</f>
        <v>0</v>
      </c>
      <c r="G30">
        <f>Questionnaire!D31</f>
        <v>4</v>
      </c>
      <c r="H30">
        <f t="shared" si="1"/>
        <v>0</v>
      </c>
    </row>
    <row r="31" spans="5:8" ht="30" x14ac:dyDescent="0.25">
      <c r="E31" s="4" t="s">
        <v>25</v>
      </c>
      <c r="F31">
        <f>COUNTIF(Questionnaire!C32,"VRAI")</f>
        <v>0</v>
      </c>
      <c r="G31">
        <f>Questionnaire!D32</f>
        <v>2</v>
      </c>
      <c r="H31">
        <f t="shared" si="1"/>
        <v>0</v>
      </c>
    </row>
    <row r="32" spans="5:8" ht="30" x14ac:dyDescent="0.25">
      <c r="E32" s="4" t="s">
        <v>38</v>
      </c>
      <c r="F32">
        <f>COUNTIF(Questionnaire!C33,"VRAI")</f>
        <v>0</v>
      </c>
      <c r="G32">
        <f>Questionnaire!D33</f>
        <v>4</v>
      </c>
      <c r="H32">
        <f t="shared" si="1"/>
        <v>0</v>
      </c>
    </row>
    <row r="33" spans="5:8" x14ac:dyDescent="0.25">
      <c r="E33" s="4" t="s">
        <v>27</v>
      </c>
      <c r="F33">
        <f>COUNTIF(Questionnaire!C34,"VRAI")</f>
        <v>0</v>
      </c>
      <c r="G33">
        <f>Questionnaire!D34</f>
        <v>4</v>
      </c>
      <c r="H33">
        <f t="shared" si="1"/>
        <v>0</v>
      </c>
    </row>
    <row r="34" spans="5:8" x14ac:dyDescent="0.25">
      <c r="E34" s="4" t="s">
        <v>29</v>
      </c>
      <c r="F34">
        <f>COUNTIF(Questionnaire!C35,"VRAI")</f>
        <v>0</v>
      </c>
      <c r="G34">
        <f>Questionnaire!D35</f>
        <v>4</v>
      </c>
      <c r="H34">
        <f t="shared" si="1"/>
        <v>0</v>
      </c>
    </row>
    <row r="35" spans="5:8" ht="30" x14ac:dyDescent="0.25">
      <c r="E35" s="4" t="s">
        <v>30</v>
      </c>
      <c r="F35">
        <f>COUNTIF(Questionnaire!C36,"VRAI")</f>
        <v>0</v>
      </c>
      <c r="G35">
        <f>Questionnaire!D36</f>
        <v>3</v>
      </c>
      <c r="H35">
        <f t="shared" si="1"/>
        <v>0</v>
      </c>
    </row>
    <row r="36" spans="5:8" ht="30" x14ac:dyDescent="0.25">
      <c r="E36" s="4" t="s">
        <v>31</v>
      </c>
      <c r="F36">
        <f>COUNTIF(Questionnaire!C37,"VRAI")</f>
        <v>0</v>
      </c>
      <c r="G36">
        <f>Questionnaire!D37</f>
        <v>2</v>
      </c>
      <c r="H36">
        <f t="shared" si="1"/>
        <v>0</v>
      </c>
    </row>
    <row r="37" spans="5:8" ht="30" x14ac:dyDescent="0.25">
      <c r="E37" s="4" t="s">
        <v>33</v>
      </c>
      <c r="F37">
        <f>COUNTIF(Questionnaire!C38,"VRAI")</f>
        <v>0</v>
      </c>
      <c r="G37">
        <f>Questionnaire!D38</f>
        <v>3</v>
      </c>
      <c r="H37">
        <f t="shared" si="1"/>
        <v>0</v>
      </c>
    </row>
    <row r="38" spans="5:8" x14ac:dyDescent="0.25">
      <c r="E38" s="4" t="s">
        <v>34</v>
      </c>
      <c r="F38">
        <f>COUNTIF(Questionnaire!C39,"VRAI")</f>
        <v>0</v>
      </c>
      <c r="G38">
        <f>Questionnaire!D39</f>
        <v>3</v>
      </c>
      <c r="H38">
        <f t="shared" si="1"/>
        <v>0</v>
      </c>
    </row>
    <row r="39" spans="5:8" ht="30" x14ac:dyDescent="0.25">
      <c r="E39" s="4" t="s">
        <v>35</v>
      </c>
      <c r="F39">
        <f>COUNTIF(Questionnaire!C40,"VRAI")</f>
        <v>0</v>
      </c>
      <c r="G39">
        <f>Questionnaire!D40</f>
        <v>2</v>
      </c>
      <c r="H39">
        <f t="shared" si="1"/>
        <v>0</v>
      </c>
    </row>
    <row r="40" spans="5:8" ht="30" x14ac:dyDescent="0.25">
      <c r="E40" s="4" t="s">
        <v>36</v>
      </c>
      <c r="F40">
        <f>COUNTIF(Questionnaire!C41,"VRAI")</f>
        <v>0</v>
      </c>
      <c r="G40">
        <f>Questionnaire!D41</f>
        <v>2</v>
      </c>
      <c r="H40">
        <f t="shared" si="1"/>
        <v>0</v>
      </c>
    </row>
    <row r="41" spans="5:8" x14ac:dyDescent="0.25">
      <c r="E41" s="4" t="s">
        <v>40</v>
      </c>
      <c r="F41">
        <f>COUNTIF(Questionnaire!C42,"VRAI")</f>
        <v>0</v>
      </c>
      <c r="G41">
        <f>Questionnaire!D42</f>
        <v>3</v>
      </c>
      <c r="H41">
        <f t="shared" si="1"/>
        <v>0</v>
      </c>
    </row>
    <row r="42" spans="5:8" x14ac:dyDescent="0.25">
      <c r="E42" s="4" t="s">
        <v>45</v>
      </c>
      <c r="F42">
        <f>COUNTIF(Questionnaire!C43,"VRAI")</f>
        <v>0</v>
      </c>
      <c r="G42">
        <f>Questionnaire!D43</f>
        <v>3</v>
      </c>
      <c r="H42">
        <f t="shared" si="1"/>
        <v>0</v>
      </c>
    </row>
    <row r="43" spans="5:8" x14ac:dyDescent="0.25">
      <c r="G43">
        <f>SUM(G23:G42)</f>
        <v>57</v>
      </c>
      <c r="H43">
        <f>SUM(H23:H42)</f>
        <v>0</v>
      </c>
    </row>
    <row r="44" spans="5:8" ht="30" x14ac:dyDescent="0.25">
      <c r="E44" s="4" t="s">
        <v>46</v>
      </c>
      <c r="F44">
        <f>COUNTIF(Questionnaire!C45,"VRAI")</f>
        <v>0</v>
      </c>
      <c r="G44">
        <f>Questionnaire!D45</f>
        <v>4</v>
      </c>
      <c r="H44">
        <f t="shared" si="1"/>
        <v>0</v>
      </c>
    </row>
    <row r="45" spans="5:8" x14ac:dyDescent="0.25">
      <c r="E45" s="4" t="s">
        <v>47</v>
      </c>
      <c r="F45">
        <f>COUNTIF(Questionnaire!C46,"VRAI")</f>
        <v>0</v>
      </c>
      <c r="G45">
        <f>Questionnaire!D46</f>
        <v>2</v>
      </c>
      <c r="H45">
        <f t="shared" si="1"/>
        <v>0</v>
      </c>
    </row>
    <row r="46" spans="5:8" x14ac:dyDescent="0.25">
      <c r="E46" s="4" t="s">
        <v>83</v>
      </c>
      <c r="F46">
        <f>COUNTIF(Questionnaire!C47,"VRAI")</f>
        <v>0</v>
      </c>
      <c r="G46">
        <f>Questionnaire!D47</f>
        <v>3</v>
      </c>
      <c r="H46">
        <f t="shared" si="1"/>
        <v>0</v>
      </c>
    </row>
    <row r="47" spans="5:8" ht="30" x14ac:dyDescent="0.25">
      <c r="E47" s="4" t="s">
        <v>48</v>
      </c>
      <c r="F47">
        <f>COUNTIF(Questionnaire!C48,"VRAI")</f>
        <v>0</v>
      </c>
      <c r="G47">
        <f>Questionnaire!D48</f>
        <v>3</v>
      </c>
      <c r="H47">
        <f t="shared" si="1"/>
        <v>0</v>
      </c>
    </row>
    <row r="48" spans="5:8" x14ac:dyDescent="0.25">
      <c r="E48" s="4" t="s">
        <v>49</v>
      </c>
      <c r="F48">
        <f>COUNTIF(Questionnaire!C49,"VRAI")</f>
        <v>0</v>
      </c>
      <c r="G48">
        <f>Questionnaire!D49</f>
        <v>4</v>
      </c>
      <c r="H48">
        <f t="shared" si="1"/>
        <v>0</v>
      </c>
    </row>
    <row r="49" spans="5:8" x14ac:dyDescent="0.25">
      <c r="F49">
        <f>COUNTIF(Questionnaire!C50,"VRAI")</f>
        <v>0</v>
      </c>
      <c r="G49">
        <f>SUM(G44:G48)</f>
        <v>16</v>
      </c>
      <c r="H49">
        <f>SUM(H44:H48)</f>
        <v>0</v>
      </c>
    </row>
    <row r="50" spans="5:8" x14ac:dyDescent="0.25">
      <c r="E50" s="4" t="s">
        <v>51</v>
      </c>
      <c r="F50">
        <f>COUNTIF(Questionnaire!C51,"VRAI")</f>
        <v>0</v>
      </c>
      <c r="G50">
        <f>Questionnaire!D51</f>
        <v>4</v>
      </c>
      <c r="H50">
        <f t="shared" si="1"/>
        <v>0</v>
      </c>
    </row>
    <row r="51" spans="5:8" ht="45" x14ac:dyDescent="0.25">
      <c r="E51" s="4" t="s">
        <v>55</v>
      </c>
      <c r="F51">
        <f>COUNTIF(Questionnaire!C52,"VRAI")</f>
        <v>0</v>
      </c>
      <c r="G51">
        <f>Questionnaire!D52</f>
        <v>4</v>
      </c>
      <c r="H51">
        <f t="shared" si="1"/>
        <v>0</v>
      </c>
    </row>
    <row r="52" spans="5:8" ht="30" x14ac:dyDescent="0.25">
      <c r="E52" s="4" t="s">
        <v>52</v>
      </c>
      <c r="F52">
        <f>COUNTIF(Questionnaire!C53,"VRAI")</f>
        <v>0</v>
      </c>
      <c r="G52">
        <f>Questionnaire!D53</f>
        <v>3</v>
      </c>
      <c r="H52">
        <f t="shared" si="1"/>
        <v>0</v>
      </c>
    </row>
    <row r="53" spans="5:8" x14ac:dyDescent="0.25">
      <c r="E53" s="4" t="s">
        <v>53</v>
      </c>
      <c r="F53">
        <f>COUNTIF(Questionnaire!C54,"VRAI")</f>
        <v>0</v>
      </c>
      <c r="G53">
        <f>Questionnaire!D54</f>
        <v>4</v>
      </c>
      <c r="H53">
        <f t="shared" si="1"/>
        <v>0</v>
      </c>
    </row>
    <row r="54" spans="5:8" x14ac:dyDescent="0.25">
      <c r="E54" s="4" t="s">
        <v>54</v>
      </c>
      <c r="F54">
        <f>COUNTIF(Questionnaire!C55,"VRAI")</f>
        <v>0</v>
      </c>
      <c r="G54">
        <f>Questionnaire!D55</f>
        <v>3</v>
      </c>
      <c r="H54">
        <f t="shared" si="1"/>
        <v>0</v>
      </c>
    </row>
    <row r="55" spans="5:8" x14ac:dyDescent="0.25">
      <c r="F55">
        <f>COUNTIF(Questionnaire!C56,"VRAI")</f>
        <v>0</v>
      </c>
      <c r="G55">
        <f>SUM(G50:G54)</f>
        <v>18</v>
      </c>
      <c r="H55">
        <f>SUM(H50:H54)</f>
        <v>0</v>
      </c>
    </row>
    <row r="56" spans="5:8" ht="30" x14ac:dyDescent="0.25">
      <c r="E56" s="4" t="s">
        <v>57</v>
      </c>
      <c r="F56">
        <f>COUNTIF(Questionnaire!C57,"VRAI")</f>
        <v>0</v>
      </c>
      <c r="G56">
        <f>Questionnaire!D57</f>
        <v>4</v>
      </c>
      <c r="H56">
        <f t="shared" si="1"/>
        <v>0</v>
      </c>
    </row>
    <row r="57" spans="5:8" x14ac:dyDescent="0.25">
      <c r="E57" s="6" t="s">
        <v>84</v>
      </c>
      <c r="F57">
        <f>COUNTIF(Questionnaire!C58,"VRAI")</f>
        <v>0</v>
      </c>
      <c r="G57">
        <f>Questionnaire!D58</f>
        <v>3</v>
      </c>
      <c r="H57">
        <f t="shared" si="1"/>
        <v>0</v>
      </c>
    </row>
    <row r="58" spans="5:8" ht="30" x14ac:dyDescent="0.25">
      <c r="E58" s="4" t="s">
        <v>85</v>
      </c>
      <c r="F58">
        <f>COUNTIF(Questionnaire!C59,"VRAI")</f>
        <v>0</v>
      </c>
      <c r="G58">
        <f>Questionnaire!D59</f>
        <v>3</v>
      </c>
      <c r="H58">
        <f t="shared" si="1"/>
        <v>0</v>
      </c>
    </row>
    <row r="59" spans="5:8" x14ac:dyDescent="0.25">
      <c r="E59" s="4" t="s">
        <v>92</v>
      </c>
      <c r="F59">
        <f>COUNTIF(Questionnaire!C60,"VRAI")</f>
        <v>0</v>
      </c>
      <c r="G59">
        <f>Questionnaire!D60</f>
        <v>4</v>
      </c>
      <c r="H59">
        <f t="shared" si="1"/>
        <v>0</v>
      </c>
    </row>
    <row r="60" spans="5:8" x14ac:dyDescent="0.25">
      <c r="G60">
        <f>SUM(G56:G59)</f>
        <v>14</v>
      </c>
      <c r="H60">
        <f>SUM(H56:H58)</f>
        <v>0</v>
      </c>
    </row>
    <row r="78" spans="3:3" x14ac:dyDescent="0.25">
      <c r="C78" t="b">
        <v>1</v>
      </c>
    </row>
    <row r="79" spans="3:3" x14ac:dyDescent="0.25">
      <c r="C79" t="b">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B75D299B897E4B88587F7CD9C0CA24" ma:contentTypeVersion="16" ma:contentTypeDescription="Crée un document." ma:contentTypeScope="" ma:versionID="2908efa337954028242c643f5a6e984f">
  <xsd:schema xmlns:xsd="http://www.w3.org/2001/XMLSchema" xmlns:xs="http://www.w3.org/2001/XMLSchema" xmlns:p="http://schemas.microsoft.com/office/2006/metadata/properties" xmlns:ns2="77275f4c-6737-47fc-9c5e-f212172b2495" xmlns:ns3="d99ca88c-c8c0-44c7-b0c6-2a11d47a730b" targetNamespace="http://schemas.microsoft.com/office/2006/metadata/properties" ma:root="true" ma:fieldsID="9204334b342c82624730f952b1a769a2" ns2:_="" ns3:_="">
    <xsd:import namespace="77275f4c-6737-47fc-9c5e-f212172b2495"/>
    <xsd:import namespace="d99ca88c-c8c0-44c7-b0c6-2a11d47a73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75f4c-6737-47fc-9c5e-f212172b2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1b951de1-7d66-40e9-ba1b-89a8763115c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9ca88c-c8c0-44c7-b0c6-2a11d47a730b"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8e02cef7-2321-41ce-baa4-80d85fd28db9}" ma:internalName="TaxCatchAll" ma:showField="CatchAllData" ma:web="d99ca88c-c8c0-44c7-b0c6-2a11d47a7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14EE1E-6F83-4C57-B716-F271E81D7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275f4c-6737-47fc-9c5e-f212172b2495"/>
    <ds:schemaRef ds:uri="d99ca88c-c8c0-44c7-b0c6-2a11d47a7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BF3908-179C-49B6-98F3-4788BF48D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Questionnaire</vt:lpstr>
      <vt:lpstr>Résultats</vt:lpstr>
      <vt:lpstr>Ressources</vt:lpstr>
      <vt:lpstr>Feuil3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Müller</dc:creator>
  <cp:lastModifiedBy>Stéphanie Andrzejczak</cp:lastModifiedBy>
  <cp:lastPrinted>2022-08-17T19:02:42Z</cp:lastPrinted>
  <dcterms:created xsi:type="dcterms:W3CDTF">2022-08-16T08:41:42Z</dcterms:created>
  <dcterms:modified xsi:type="dcterms:W3CDTF">2022-10-18T12:19:43Z</dcterms:modified>
</cp:coreProperties>
</file>